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mbr.sharepoint.com/sites/FileCloud/Gesto Estratgica/Portal da Transparência/Obras/Obras que podem ser publicadas 09.12.25/Acompanhamento de Obra Processo n° 33.964/"/>
    </mc:Choice>
  </mc:AlternateContent>
  <xr:revisionPtr revIDLastSave="2" documentId="13_ncr:1_{73EBF486-D39F-4861-81DA-98AACBC72178}" xr6:coauthVersionLast="47" xr6:coauthVersionMax="47" xr10:uidLastSave="{1AB9D2D0-CD34-4ED2-A2FB-907876E5AEDA}"/>
  <bookViews>
    <workbookView xWindow="-120" yWindow="-120" windowWidth="29040" windowHeight="15720" xr2:uid="{1A10929B-F780-42BD-AAB2-898D0749838A}"/>
  </bookViews>
  <sheets>
    <sheet name="P. 33964 GIACOME" sheetId="1" r:id="rId1"/>
  </sheets>
  <definedNames>
    <definedName name="_xlnm.Print_Area" localSheetId="0">'P. 33964 GIACOME'!$A$1:$M$31</definedName>
    <definedName name="_xlnm.Print_Titles" localSheetId="0">'P. 33964 GIACOME'!$1:$13</definedName>
    <definedName name="Z_3CFE011C_E945_4513_809C_61C6BCC8365A_.wvu.PrintArea" localSheetId="0" hidden="1">'P. 33964 GIACOME'!$A$1:$L$38</definedName>
    <definedName name="Z_77410B5A_34BF_4A71_AC1A_9D5EE9AA9A37_.wvu.PrintArea" localSheetId="0" hidden="1">'P. 33964 GIACOME'!$A$1:$L$38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E25" i="1" s="1"/>
  <c r="E26" i="1"/>
  <c r="E15" i="1"/>
  <c r="E16" i="1"/>
  <c r="I16" i="1" s="1"/>
  <c r="E17" i="1"/>
  <c r="E14" i="1"/>
  <c r="I14" i="1" s="1"/>
  <c r="I15" i="1"/>
  <c r="E11" i="1"/>
  <c r="E20" i="1" l="1"/>
  <c r="E21" i="1" s="1"/>
  <c r="E24" i="1" s="1"/>
  <c r="E27" i="1" s="1"/>
  <c r="I17" i="1"/>
  <c r="F11" i="1" l="1"/>
  <c r="G11" i="1" s="1"/>
  <c r="J24" i="1" l="1"/>
</calcChain>
</file>

<file path=xl/sharedStrings.xml><?xml version="1.0" encoding="utf-8"?>
<sst xmlns="http://schemas.openxmlformats.org/spreadsheetml/2006/main" count="44" uniqueCount="41">
  <si>
    <t xml:space="preserve"> </t>
  </si>
  <si>
    <t xml:space="preserve">                                </t>
  </si>
  <si>
    <t>SALDO A PAGAR</t>
  </si>
  <si>
    <t>Saldo Sinal a Deduzir</t>
  </si>
  <si>
    <t>Retenção Contratual</t>
  </si>
  <si>
    <t>Ch. Ret. Ctr.</t>
  </si>
  <si>
    <t>TOTAL RET.</t>
  </si>
  <si>
    <t>Saldo a Faturar</t>
  </si>
  <si>
    <t>Total Faturado</t>
  </si>
  <si>
    <t xml:space="preserve">                                                                                                                                                       </t>
  </si>
  <si>
    <t>2ª MED</t>
  </si>
  <si>
    <t>1ª MED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</si>
  <si>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</si>
  <si>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</si>
  <si>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</si>
  <si>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</si>
  <si>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</si>
  <si>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</si>
  <si>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</si>
  <si>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</si>
  <si>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Material</t>
  </si>
  <si>
    <t>Medições</t>
  </si>
  <si>
    <t>15ddl</t>
  </si>
  <si>
    <t>PEDIDO</t>
  </si>
  <si>
    <t>Pagto Med.</t>
  </si>
  <si>
    <t>Saldo</t>
  </si>
  <si>
    <t>Sinal</t>
  </si>
  <si>
    <t>Total Pedido</t>
  </si>
  <si>
    <t>Empresa :  GIACOME EMPREITEIRA LTDA EPP</t>
  </si>
  <si>
    <t>ACOMPANHAMENTO DE OBRA</t>
  </si>
  <si>
    <t>Requisição nº  35.960</t>
  </si>
  <si>
    <t>Processo nº  33.964</t>
  </si>
  <si>
    <t>Contrato n° 9416</t>
  </si>
  <si>
    <t>Emissão: 01/11/2022</t>
  </si>
  <si>
    <t>REPARO DE CONTRAPISO E TROCA DO PISO VINÍLICO EM MANTA NO CENTRO OBSTÉTRICO 10º ANDAR</t>
  </si>
  <si>
    <t>CONVÊNIO: OBSTETRICIA - SUS</t>
  </si>
  <si>
    <t>3ª MED</t>
  </si>
  <si>
    <t>4ª MED</t>
  </si>
  <si>
    <t xml:space="preserve">CG </t>
  </si>
  <si>
    <t xml:space="preserve">Imposto </t>
  </si>
  <si>
    <t>SP-E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</si>
</sst>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L"/>
    </font>
    <font>
      <b/>
      <sz val="12"/>
      <name val="AriL"/>
    </font>
    <font>
      <sz val="12"/>
      <color theme="1"/>
      <name val="AriL"/>
    </font>
    <font>
      <b/>
      <sz val="12"/>
      <color theme="0"/>
      <name val="AriL"/>
    </font>
    <font>
      <b/>
      <sz val="16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0" fontId="4" fillId="0" borderId="0" xfId="1" applyFont="1"/>
    <xf numFmtId="0" fontId="5" fillId="2" borderId="0" xfId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164" fontId="2" fillId="0" borderId="0" xfId="2" applyFont="1" applyFill="1" applyBorder="1" applyAlignment="1"/>
    <xf numFmtId="0" fontId="2" fillId="2" borderId="0" xfId="1" applyFont="1" applyFill="1"/>
    <xf numFmtId="0" fontId="3" fillId="2" borderId="0" xfId="1" applyFont="1" applyFill="1"/>
    <xf numFmtId="4" fontId="2" fillId="0" borderId="0" xfId="1" applyNumberFormat="1" applyFont="1"/>
    <xf numFmtId="4" fontId="2" fillId="0" borderId="0" xfId="1" applyNumberFormat="1" applyFont="1" applyAlignment="1">
      <alignment horizontal="center"/>
    </xf>
    <xf numFmtId="37" fontId="3" fillId="2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16" fontId="3" fillId="0" borderId="0" xfId="1" applyNumberFormat="1" applyFont="1"/>
    <xf numFmtId="0" fontId="3" fillId="2" borderId="0" xfId="1" applyFont="1" applyFill="1" applyAlignment="1">
      <alignment horizontal="left"/>
    </xf>
    <xf numFmtId="4" fontId="3" fillId="2" borderId="0" xfId="1" applyNumberFormat="1" applyFont="1" applyFill="1" applyAlignment="1">
      <alignment horizontal="left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4" fontId="2" fillId="2" borderId="1" xfId="1" applyNumberFormat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left" vertical="center"/>
    </xf>
    <xf numFmtId="14" fontId="2" fillId="2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</cellXfs>
  <cellStyles count="3">
    <cellStyle name="Moeda 2" xfId="2" xr:uid="{AD8156A5-233B-4ECB-9C12-19B1D0C529CB}"/>
    <cellStyle name="Normal" xfId="0" builtinId="0"/>
    <cellStyle name="Normal 2 2" xfId="1" xr:uid="{DA1313BA-134A-496C-ACB2-6F2D8851D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13</xdr:col>
      <xdr:colOff>0</xdr:colOff>
      <xdr:row>1</xdr:row>
      <xdr:rowOff>44824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D4EAD4D-4B14-4AAE-A25B-FDD8C767E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6852899" cy="128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66F0-B44B-4897-9C49-960771A7F7D2}">
  <dimension ref="A1:P37"/>
  <sheetViews>
    <sheetView showGridLines="0" tabSelected="1" zoomScale="85" zoomScaleNormal="85" zoomScaleSheetLayoutView="75" zoomScalePageLayoutView="60" workbookViewId="0">
      <selection activeCell="K8" sqref="K8"/>
    </sheetView>
  </sheetViews>
  <sheetFormatPr defaultRowHeight="15"/>
  <cols>
    <col min="1" max="1" width="33.42578125" style="1" bestFit="1" customWidth="1"/>
    <col min="2" max="2" width="18.140625" style="1" customWidth="1"/>
    <col min="3" max="3" width="16.28515625" style="1" customWidth="1"/>
    <col min="4" max="4" width="16.5703125" style="1" customWidth="1"/>
    <col min="5" max="5" width="16.7109375" style="1" customWidth="1"/>
    <col min="6" max="6" width="17.140625" style="1" customWidth="1"/>
    <col min="7" max="7" width="22.140625" style="1" customWidth="1"/>
    <col min="8" max="8" width="16.5703125" style="1" bestFit="1" customWidth="1"/>
    <col min="9" max="9" width="17.7109375" style="1" customWidth="1"/>
    <col min="10" max="10" width="22.42578125" style="1" customWidth="1"/>
    <col min="11" max="11" width="25.42578125" style="1" customWidth="1"/>
    <col min="12" max="12" width="14.7109375" style="1" customWidth="1"/>
    <col min="13" max="13" width="15.140625" style="1" bestFit="1" customWidth="1"/>
    <col min="14" max="14" width="23.85546875" style="1" bestFit="1" customWidth="1"/>
    <col min="15" max="15" width="3.5703125" style="1" customWidth="1"/>
    <col min="16" max="16384" width="9.140625" style="1"/>
  </cols>
  <sheetData>
    <row r="1" spans="1:16" ht="97.5" customHeight="1">
      <c r="E1" s="9"/>
    </row>
    <row r="2" spans="1:16" ht="30.75" customHeight="1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8"/>
      <c r="O2" s="10"/>
      <c r="P2" s="10"/>
    </row>
    <row r="3" spans="1:16" ht="12" customHeight="1">
      <c r="A3" s="11"/>
      <c r="B3" s="11"/>
      <c r="C3" s="11"/>
      <c r="D3" s="11"/>
      <c r="E3" s="11"/>
      <c r="F3" s="11"/>
      <c r="G3" s="11"/>
      <c r="H3" s="11"/>
      <c r="I3" s="11"/>
      <c r="J3" s="12"/>
      <c r="K3" s="11"/>
    </row>
    <row r="4" spans="1:16" ht="27" customHeight="1">
      <c r="A4" s="2" t="s">
        <v>30</v>
      </c>
      <c r="B4" s="2"/>
      <c r="D4" s="2" t="s">
        <v>28</v>
      </c>
      <c r="E4" s="2"/>
      <c r="F4" s="2"/>
      <c r="G4" s="2"/>
      <c r="H4" s="2"/>
      <c r="I4" s="2"/>
      <c r="J4" s="3"/>
    </row>
    <row r="5" spans="1:16" ht="31.5" customHeight="1">
      <c r="A5" s="2" t="s">
        <v>31</v>
      </c>
      <c r="B5" s="2"/>
      <c r="J5" s="13"/>
      <c r="K5" s="13"/>
    </row>
    <row r="6" spans="1:16" ht="20.100000000000001" customHeight="1">
      <c r="A6" s="14" t="s">
        <v>35</v>
      </c>
      <c r="B6" s="15"/>
      <c r="C6" s="4"/>
      <c r="L6" s="3"/>
    </row>
    <row r="7" spans="1:16" s="5" customFormat="1" ht="27" customHeight="1">
      <c r="C7" s="43" t="s">
        <v>32</v>
      </c>
      <c r="D7" s="43"/>
      <c r="E7" s="43"/>
      <c r="F7" s="43"/>
      <c r="G7" s="43" t="s">
        <v>33</v>
      </c>
      <c r="H7" s="43"/>
    </row>
    <row r="8" spans="1:16" ht="32.25" customHeight="1">
      <c r="A8" s="42"/>
      <c r="B8" s="42"/>
      <c r="C8" s="41" t="s">
        <v>34</v>
      </c>
      <c r="D8" s="41"/>
      <c r="E8" s="41"/>
      <c r="F8" s="41"/>
      <c r="G8" s="41"/>
      <c r="H8" s="41"/>
      <c r="I8" s="41"/>
      <c r="J8" s="41"/>
      <c r="K8" s="16"/>
    </row>
    <row r="9" spans="1:16" ht="8.25" customHeight="1">
      <c r="C9" s="41"/>
      <c r="D9" s="41"/>
      <c r="E9" s="41"/>
      <c r="F9" s="41"/>
      <c r="G9" s="41"/>
      <c r="H9" s="41"/>
      <c r="I9" s="41"/>
      <c r="J9" s="41"/>
      <c r="K9" s="2"/>
    </row>
    <row r="10" spans="1:16" ht="20.100000000000001" customHeight="1">
      <c r="B10" s="28" t="s">
        <v>27</v>
      </c>
      <c r="C10" s="28" t="s">
        <v>17</v>
      </c>
      <c r="D10" s="40" t="s">
        <v>26</v>
      </c>
      <c r="E10" s="40"/>
      <c r="F10" s="40" t="s">
        <v>25</v>
      </c>
      <c r="G10" s="40"/>
      <c r="H10" s="28" t="s">
        <v>24</v>
      </c>
    </row>
    <row r="11" spans="1:16" ht="20.100000000000001" customHeight="1">
      <c r="A11" s="28" t="s">
        <v>23</v>
      </c>
      <c r="B11" s="29">
        <v>75313.41</v>
      </c>
      <c r="C11" s="30">
        <v>0.05</v>
      </c>
      <c r="D11" s="31">
        <v>0</v>
      </c>
      <c r="E11" s="29">
        <f>B11*D11</f>
        <v>0</v>
      </c>
      <c r="F11" s="31">
        <f>E21/B11</f>
        <v>0</v>
      </c>
      <c r="G11" s="29">
        <f>B11*F11</f>
        <v>0</v>
      </c>
      <c r="H11" s="32" t="s">
        <v>22</v>
      </c>
    </row>
    <row r="12" spans="1:16" ht="20.100000000000001" customHeight="1">
      <c r="E12" s="17"/>
      <c r="J12" s="1" t="s">
        <v>0</v>
      </c>
    </row>
    <row r="13" spans="1:16" ht="20.100000000000001" customHeight="1">
      <c r="A13" s="28" t="s">
        <v>21</v>
      </c>
      <c r="B13" s="28" t="s">
        <v>38</v>
      </c>
      <c r="C13" s="28" t="s">
        <v>20</v>
      </c>
      <c r="D13" s="28" t="s">
        <v>19</v>
      </c>
      <c r="E13" s="28" t="s">
        <v>18</v>
      </c>
      <c r="F13" s="28" t="s">
        <v>17</v>
      </c>
      <c r="G13" s="28" t="s">
        <v>16</v>
      </c>
      <c r="H13" s="28" t="s">
        <v>39</v>
      </c>
      <c r="I13" s="28" t="s">
        <v>15</v>
      </c>
      <c r="J13" s="28" t="s">
        <v>14</v>
      </c>
      <c r="K13" s="28" t="s">
        <v>13</v>
      </c>
      <c r="L13" s="28" t="s">
        <v>12</v>
      </c>
      <c r="M13" s="28" t="s">
        <v>40</v>
      </c>
    </row>
    <row r="14" spans="1:16" s="18" customFormat="1" ht="20.100000000000001" customHeight="1">
      <c r="A14" s="32" t="s">
        <v>11</v>
      </c>
      <c r="B14" s="32">
        <v>94205</v>
      </c>
      <c r="C14" s="37">
        <v>16182.27</v>
      </c>
      <c r="D14" s="37">
        <v>0</v>
      </c>
      <c r="E14" s="37">
        <f>C14+D14</f>
        <v>16182.27</v>
      </c>
      <c r="F14" s="37">
        <v>0</v>
      </c>
      <c r="G14" s="37">
        <v>0</v>
      </c>
      <c r="H14" s="37">
        <v>1780.05</v>
      </c>
      <c r="I14" s="37">
        <f>E14-(-F14)-H14</f>
        <v>14402.220000000001</v>
      </c>
      <c r="J14" s="32">
        <v>94</v>
      </c>
      <c r="K14" s="48">
        <v>45131</v>
      </c>
      <c r="L14" s="48">
        <v>45146</v>
      </c>
      <c r="M14" s="49">
        <v>202338332</v>
      </c>
    </row>
    <row r="15" spans="1:16" s="18" customFormat="1" ht="20.100000000000001" customHeight="1">
      <c r="A15" s="49" t="s">
        <v>10</v>
      </c>
      <c r="B15" s="49">
        <v>94205</v>
      </c>
      <c r="C15" s="29">
        <v>6210.05</v>
      </c>
      <c r="D15" s="29">
        <v>0</v>
      </c>
      <c r="E15" s="37">
        <f t="shared" ref="E15:E17" si="0">C15+D15</f>
        <v>6210.05</v>
      </c>
      <c r="F15" s="29">
        <v>0</v>
      </c>
      <c r="G15" s="29">
        <v>0</v>
      </c>
      <c r="H15" s="29">
        <v>683.1</v>
      </c>
      <c r="I15" s="29">
        <f>E15-(-F15)-H15</f>
        <v>5526.95</v>
      </c>
      <c r="J15" s="49">
        <v>98</v>
      </c>
      <c r="K15" s="50">
        <v>45139</v>
      </c>
      <c r="L15" s="50">
        <v>45154</v>
      </c>
      <c r="M15" s="49">
        <v>202340156</v>
      </c>
    </row>
    <row r="16" spans="1:16" s="18" customFormat="1" ht="20.100000000000001" customHeight="1">
      <c r="A16" s="49" t="s">
        <v>36</v>
      </c>
      <c r="B16" s="49">
        <v>94205</v>
      </c>
      <c r="C16" s="29">
        <v>50439.68</v>
      </c>
      <c r="D16" s="29">
        <v>0</v>
      </c>
      <c r="E16" s="37">
        <f t="shared" si="0"/>
        <v>50439.68</v>
      </c>
      <c r="F16" s="29">
        <v>0</v>
      </c>
      <c r="G16" s="29">
        <v>0</v>
      </c>
      <c r="H16" s="29">
        <v>5548.36</v>
      </c>
      <c r="I16" s="29">
        <f>E16-(-F16)-H16</f>
        <v>44891.32</v>
      </c>
      <c r="J16" s="49">
        <v>102</v>
      </c>
      <c r="K16" s="50">
        <v>45174</v>
      </c>
      <c r="L16" s="50">
        <v>45190</v>
      </c>
      <c r="M16" s="49">
        <v>202347353</v>
      </c>
    </row>
    <row r="17" spans="1:15" s="18" customFormat="1" ht="20.100000000000001" customHeight="1">
      <c r="A17" s="49" t="s">
        <v>37</v>
      </c>
      <c r="B17" s="49">
        <v>94205</v>
      </c>
      <c r="C17" s="29">
        <v>2481.41</v>
      </c>
      <c r="D17" s="29">
        <v>0</v>
      </c>
      <c r="E17" s="37">
        <f t="shared" si="0"/>
        <v>2481.41</v>
      </c>
      <c r="F17" s="29">
        <v>0</v>
      </c>
      <c r="G17" s="29">
        <v>0</v>
      </c>
      <c r="H17" s="29">
        <v>272.95</v>
      </c>
      <c r="I17" s="29">
        <f>E17-(-F17)-H17</f>
        <v>2208.46</v>
      </c>
      <c r="J17" s="49">
        <v>107</v>
      </c>
      <c r="K17" s="50">
        <v>45208</v>
      </c>
      <c r="L17" s="50">
        <v>45225</v>
      </c>
      <c r="M17" s="49">
        <v>202354816</v>
      </c>
    </row>
    <row r="18" spans="1:15" s="18" customFormat="1" ht="20.100000000000001" customHeight="1">
      <c r="A18" s="28"/>
      <c r="B18" s="28"/>
      <c r="C18" s="33"/>
      <c r="D18" s="33"/>
      <c r="E18" s="33"/>
      <c r="F18" s="33"/>
      <c r="G18" s="33"/>
      <c r="H18" s="33"/>
      <c r="I18" s="33"/>
      <c r="J18" s="28"/>
      <c r="K18" s="34"/>
      <c r="L18" s="34"/>
      <c r="M18" s="28"/>
    </row>
    <row r="19" spans="1:15" s="19" customFormat="1" ht="20.100000000000001" customHeight="1">
      <c r="A19" s="26"/>
      <c r="B19" s="27"/>
      <c r="C19" s="7"/>
      <c r="D19" s="7"/>
      <c r="E19" s="7"/>
      <c r="F19" s="7"/>
      <c r="G19" s="7"/>
      <c r="H19" s="7"/>
      <c r="I19" s="6"/>
      <c r="J19" s="8"/>
      <c r="K19" s="8"/>
      <c r="L19" s="6" t="s">
        <v>9</v>
      </c>
      <c r="M19" s="6"/>
      <c r="N19" s="6"/>
      <c r="O19" s="18"/>
    </row>
    <row r="20" spans="1:15" ht="20.100000000000001" customHeight="1">
      <c r="A20" s="39" t="s">
        <v>8</v>
      </c>
      <c r="B20" s="39"/>
      <c r="C20" s="35"/>
      <c r="D20" s="35"/>
      <c r="E20" s="29">
        <f>SUM(E14:E19)</f>
        <v>75313.41</v>
      </c>
      <c r="F20" s="2"/>
      <c r="G20" s="2" t="s">
        <v>0</v>
      </c>
      <c r="H20" s="25"/>
    </row>
    <row r="21" spans="1:15" ht="20.100000000000001" customHeight="1">
      <c r="A21" s="39" t="s">
        <v>7</v>
      </c>
      <c r="B21" s="39"/>
      <c r="C21" s="35"/>
      <c r="D21" s="35"/>
      <c r="E21" s="29">
        <f>B11-E20</f>
        <v>0</v>
      </c>
      <c r="F21" s="20"/>
      <c r="G21" s="20"/>
      <c r="H21" s="25"/>
      <c r="I21" s="20"/>
    </row>
    <row r="22" spans="1:15" ht="20.100000000000001" customHeight="1">
      <c r="A22" s="35"/>
      <c r="B22" s="35"/>
      <c r="C22" s="35"/>
      <c r="D22" s="35"/>
      <c r="E22" s="29"/>
      <c r="F22" s="20"/>
      <c r="G22" s="19"/>
      <c r="H22" s="19"/>
      <c r="I22" s="19"/>
      <c r="J22" s="24"/>
      <c r="K22" s="24"/>
      <c r="L22" s="24"/>
    </row>
    <row r="23" spans="1:15" ht="20.100000000000001" customHeight="1">
      <c r="A23" s="16"/>
      <c r="B23" s="16"/>
      <c r="C23" s="2"/>
      <c r="D23" s="2"/>
      <c r="E23" s="21"/>
      <c r="G23" s="19"/>
      <c r="H23" s="28" t="s">
        <v>6</v>
      </c>
      <c r="J23" s="28" t="s">
        <v>5</v>
      </c>
    </row>
    <row r="24" spans="1:15" ht="20.100000000000001" customHeight="1">
      <c r="A24" s="39" t="s">
        <v>7</v>
      </c>
      <c r="B24" s="39"/>
      <c r="C24" s="36"/>
      <c r="D24" s="36"/>
      <c r="E24" s="29">
        <f>E21</f>
        <v>0</v>
      </c>
      <c r="H24" s="45">
        <f>SUM(F14:F18)</f>
        <v>0</v>
      </c>
      <c r="J24" s="45">
        <f>H24</f>
        <v>0</v>
      </c>
    </row>
    <row r="25" spans="1:15" ht="20.100000000000001" customHeight="1">
      <c r="A25" s="39" t="s">
        <v>4</v>
      </c>
      <c r="B25" s="39"/>
      <c r="C25" s="36"/>
      <c r="D25" s="36"/>
      <c r="E25" s="37">
        <f>H24</f>
        <v>0</v>
      </c>
      <c r="H25" s="45"/>
      <c r="J25" s="45"/>
    </row>
    <row r="26" spans="1:15" ht="20.100000000000001" customHeight="1">
      <c r="A26" s="39" t="s">
        <v>3</v>
      </c>
      <c r="B26" s="39"/>
      <c r="C26" s="36"/>
      <c r="D26" s="36"/>
      <c r="E26" s="29">
        <f>SUM(G14:G14)-G17</f>
        <v>0</v>
      </c>
    </row>
    <row r="27" spans="1:15" ht="20.100000000000001" customHeight="1">
      <c r="A27" s="39" t="s">
        <v>2</v>
      </c>
      <c r="B27" s="39"/>
      <c r="C27" s="36"/>
      <c r="D27" s="36"/>
      <c r="E27" s="33">
        <f>E24+E25-E26</f>
        <v>0</v>
      </c>
    </row>
    <row r="28" spans="1:15" ht="20.100000000000001" customHeight="1">
      <c r="G28" s="1" t="s">
        <v>1</v>
      </c>
    </row>
    <row r="29" spans="1:15" ht="20.100000000000001" customHeight="1">
      <c r="A29"/>
      <c r="B29"/>
      <c r="C29"/>
      <c r="D29"/>
      <c r="E29"/>
      <c r="F29"/>
      <c r="G29"/>
      <c r="H29"/>
      <c r="I29"/>
    </row>
    <row r="30" spans="1:15" ht="19.5" customHeight="1">
      <c r="A30"/>
      <c r="B30"/>
      <c r="C30"/>
      <c r="D30"/>
      <c r="E30"/>
      <c r="F30"/>
      <c r="G30"/>
      <c r="H30"/>
      <c r="I30"/>
    </row>
    <row r="31" spans="1:15" ht="34.5" customHeight="1">
      <c r="A31"/>
      <c r="B31"/>
      <c r="C31"/>
      <c r="D31"/>
      <c r="E31"/>
      <c r="F31"/>
      <c r="G31"/>
      <c r="H31"/>
      <c r="I31"/>
    </row>
    <row r="32" spans="1:15" s="18" customFormat="1" ht="15.75">
      <c r="A32"/>
      <c r="B32"/>
      <c r="C32"/>
      <c r="D32"/>
      <c r="E32"/>
      <c r="F32"/>
      <c r="G32"/>
      <c r="H32"/>
      <c r="I32"/>
    </row>
    <row r="33" spans="1:8" s="18" customFormat="1" ht="15.75">
      <c r="A33" s="22"/>
      <c r="B33" s="23"/>
      <c r="C33" s="46"/>
      <c r="D33" s="46"/>
      <c r="E33" s="46"/>
      <c r="F33" s="46"/>
      <c r="G33" s="46"/>
      <c r="H33" s="46"/>
    </row>
    <row r="34" spans="1:8" s="18" customFormat="1" ht="15.75">
      <c r="A34" s="22"/>
      <c r="B34" s="23"/>
      <c r="C34" s="46"/>
      <c r="D34" s="46"/>
      <c r="E34" s="46"/>
      <c r="F34" s="46"/>
      <c r="G34" s="47"/>
      <c r="H34" s="47"/>
    </row>
    <row r="35" spans="1:8" s="18" customFormat="1" ht="15.75">
      <c r="A35" s="22"/>
      <c r="B35" s="23"/>
      <c r="C35" s="46"/>
      <c r="D35" s="46"/>
      <c r="E35" s="46"/>
      <c r="F35" s="46"/>
      <c r="G35" s="46"/>
      <c r="H35" s="46"/>
    </row>
    <row r="36" spans="1:8" s="18" customFormat="1" ht="15.75">
      <c r="A36" s="22"/>
      <c r="B36" s="23"/>
      <c r="C36" s="46"/>
      <c r="D36" s="46"/>
      <c r="E36" s="46"/>
      <c r="F36" s="46"/>
      <c r="G36" s="46"/>
      <c r="H36" s="46"/>
    </row>
    <row r="37" spans="1:8" s="18" customFormat="1" ht="15.75">
      <c r="A37" s="22"/>
      <c r="B37" s="23"/>
      <c r="C37" s="46"/>
      <c r="D37" s="46"/>
      <c r="E37" s="46"/>
      <c r="F37" s="46"/>
      <c r="G37" s="46"/>
      <c r="H37" s="46"/>
    </row>
  </sheetData>
  <mergeCells count="31">
    <mergeCell ref="C37:D37"/>
    <mergeCell ref="E37:F37"/>
    <mergeCell ref="G37:H37"/>
    <mergeCell ref="C35:D35"/>
    <mergeCell ref="E35:F35"/>
    <mergeCell ref="G35:H35"/>
    <mergeCell ref="C36:D36"/>
    <mergeCell ref="E36:F36"/>
    <mergeCell ref="G36:H36"/>
    <mergeCell ref="C33:D33"/>
    <mergeCell ref="E33:F33"/>
    <mergeCell ref="G33:H33"/>
    <mergeCell ref="C34:D34"/>
    <mergeCell ref="E34:F34"/>
    <mergeCell ref="G34:H34"/>
    <mergeCell ref="A2:M2"/>
    <mergeCell ref="J24:J25"/>
    <mergeCell ref="H24:H25"/>
    <mergeCell ref="D10:E10"/>
    <mergeCell ref="F10:G10"/>
    <mergeCell ref="C8:J9"/>
    <mergeCell ref="A8:B8"/>
    <mergeCell ref="C7:D7"/>
    <mergeCell ref="E7:F7"/>
    <mergeCell ref="G7:H7"/>
    <mergeCell ref="A27:B27"/>
    <mergeCell ref="A20:B20"/>
    <mergeCell ref="A21:B21"/>
    <mergeCell ref="A24:B24"/>
    <mergeCell ref="A25:B25"/>
    <mergeCell ref="A26:B26"/>
  </mergeCells>
  <printOptions horizontalCentered="1" verticalCentered="1"/>
  <pageMargins left="0.23622047244094491" right="0.23622047244094491" top="0.35433070866141736" bottom="0.31496062992125984" header="0" footer="0.19685039370078741"/>
  <pageSetup paperSize="9" scale="51" orientation="landscape" r:id="rId1"/>
  <headerFooter differentFirst="1" alignWithMargins="0">
    <oddFooter>&amp;C&amp;Z&amp;F&amp;R&amp;P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49BC2-1AE8-49E5-BE0A-B4114B281D43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0B7C6C9A-055F-4CD7-A2F0-461FAF377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3F2E9-15BD-4BEC-9768-4ECE88CAA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P. 33964 GIACOME</vt:lpstr>
      <vt:lpstr>'P. 33964 GIACOME'!Area_de_impressao</vt:lpstr>
      <vt:lpstr>'P. 33964 GIACOME'!Titulos_de_impressao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Marques dos Santos</dc:creator>
  <cp:lastModifiedBy>Paulo Zago</cp:lastModifiedBy>
  <cp:lastPrinted>2025-12-02T13:56:17Z</cp:lastPrinted>
  <dcterms:created xsi:type="dcterms:W3CDTF">2023-07-07T20:45:22Z</dcterms:created>
  <dcterms:modified xsi:type="dcterms:W3CDTF">2025-12-09T14:14:17Z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